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VENTAS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<sst xmlns="http://schemas.openxmlformats.org/spreadsheetml/2006/main" uniqueCount="52">
  <si>
    <t>REPORTE DE VENTAS</t>
  </si>
  <si>
    <t>FECHA DE REPORTE:</t>
  </si>
  <si>
    <t>10/06/2021</t>
  </si>
  <si>
    <t>CRITERIO DE FILTRO:</t>
  </si>
  <si>
    <t>RANGO DE FECHAS:</t>
  </si>
  <si>
    <t>Desde 10/06/2021 hasta 10/06/2021</t>
  </si>
  <si>
    <t>TIPO DE DOCUMENTO:</t>
  </si>
  <si>
    <t>EMPRESA (SUCURSAL):</t>
  </si>
  <si>
    <t>PALMANDINA CHOTA</t>
  </si>
  <si>
    <t>NRO.VENTA</t>
  </si>
  <si>
    <t>FECHA DE EMISION DEL COMPROBANTE DE PAGO O DOCUMENTO</t>
  </si>
  <si>
    <t>FECHA DE VENCIMIENTO O FECHA DE PAGO</t>
  </si>
  <si>
    <t>TIPO</t>
  </si>
  <si>
    <t>NRO.SERIE/NRO.SERIE MAQ REGIS</t>
  </si>
  <si>
    <t>NUMERO</t>
  </si>
  <si>
    <t>TIPO DOCUMENTO IDENTIDAD</t>
  </si>
  <si>
    <t>NUMERO DOCUMENTO IDENTIDAD</t>
  </si>
  <si>
    <t>APELLIDOS Y NOMBRES, DENOMINACION O RAZON SOCIAL</t>
  </si>
  <si>
    <t>VALOR FACTURADO DE LA EXPORTACION</t>
  </si>
  <si>
    <t>BASE IMPONIBLE DE LA OPERACION GRAVADA</t>
  </si>
  <si>
    <t>EXONERADA</t>
  </si>
  <si>
    <t>INAFECTA</t>
  </si>
  <si>
    <t>ISC</t>
  </si>
  <si>
    <t>IGV Y/O IPM</t>
  </si>
  <si>
    <t>OTROS TRIBUTOS Y CARGOS QUE NO FORMAN PARTE DE LA BASE IMPONIBLE</t>
  </si>
  <si>
    <t>IMPORTE TOTAL</t>
  </si>
  <si>
    <t>TIPO DE CAMBIO</t>
  </si>
  <si>
    <t>FECHA REFERENCIA</t>
  </si>
  <si>
    <t>TIPO REFERENCIA</t>
  </si>
  <si>
    <t>SERIE REFERENCIA</t>
  </si>
  <si>
    <t>NRO. REFERENCIA</t>
  </si>
  <si>
    <t>IGV PORCENTAJE</t>
  </si>
  <si>
    <t>03</t>
  </si>
  <si>
    <t>B001</t>
  </si>
  <si>
    <t>LATORRE LATORRE GEINER</t>
  </si>
  <si>
    <t>01</t>
  </si>
  <si>
    <t>F001</t>
  </si>
  <si>
    <t>JOAASA CONSTRUCCIONES S.A.C.</t>
  </si>
  <si>
    <t>EMPRESA SIDERURGICA DEL PERU S.A.A.</t>
  </si>
  <si>
    <t>CONSORCIO IROZ</t>
  </si>
  <si>
    <t>CAMPOS VASQUEZ WILDER</t>
  </si>
  <si>
    <t xml:space="preserve">CESAR IDROGO GALVEZ </t>
  </si>
  <si>
    <t>FERNANDEZ FERNANDEZ JAVIER</t>
  </si>
  <si>
    <t>OBLITAS COLUNCHE CESAR</t>
  </si>
  <si>
    <t>VITON ALTAMIRANO DEIMIS</t>
  </si>
  <si>
    <t>VASQUEZ VILCAMANGO CARLOS ALBERTO</t>
  </si>
  <si>
    <t>I.E. NÂº 101149</t>
  </si>
  <si>
    <t>I.E. NÂ° 10723 COLPA HUACARIZ</t>
  </si>
  <si>
    <t>CORPORACION M&amp;L ASOCIADOS PERU S.A.C.</t>
  </si>
  <si>
    <t>FERRETERIA HERMANOS VASQUEZ</t>
  </si>
  <si>
    <t>COSTRUCTORA HERRERA PERU EIRL</t>
  </si>
  <si>
    <t>JOEL IDROGO CIEZA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</si>
</sst>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W2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23">
      <c r="A1" t="s">
        <v>0</v>
      </c>
    </row>
    <row r="2" spans="1:23">
      <c r="A2" t="s">
        <v>1</v>
      </c>
      <c r="B2" t="s">
        <v>2</v>
      </c>
    </row>
    <row r="3" spans="1:23">
      <c r="A3" t="s">
        <v>3</v>
      </c>
      <c r="B3" t="s">
        <v>4</v>
      </c>
      <c r="C3" t="s">
        <v>5</v>
      </c>
    </row>
    <row r="4" spans="1:23">
      <c r="B4" t="s">
        <v>6</v>
      </c>
      <c r="C4"/>
    </row>
    <row r="5" spans="1:23">
      <c r="B5" t="s">
        <v>7</v>
      </c>
      <c r="C5" t="s">
        <v>8</v>
      </c>
    </row>
    <row r="7" spans="1:23">
      <c r="A7" t="s">
        <v>9</v>
      </c>
      <c r="B7" t="s">
        <v>10</v>
      </c>
      <c r="C7" t="s">
        <v>11</v>
      </c>
      <c r="D7" t="s">
        <v>12</v>
      </c>
      <c r="E7" t="s">
        <v>13</v>
      </c>
      <c r="F7" t="s">
        <v>14</v>
      </c>
      <c r="G7" t="s">
        <v>15</v>
      </c>
      <c r="H7" t="s">
        <v>16</v>
      </c>
      <c r="I7" t="s">
        <v>17</v>
      </c>
      <c r="J7" t="s">
        <v>18</v>
      </c>
      <c r="K7" t="s">
        <v>19</v>
      </c>
      <c r="L7" t="s">
        <v>20</v>
      </c>
      <c r="M7" t="s">
        <v>21</v>
      </c>
      <c r="N7" t="s">
        <v>22</v>
      </c>
      <c r="O7" t="s">
        <v>23</v>
      </c>
      <c r="P7" t="s">
        <v>24</v>
      </c>
      <c r="Q7" t="s">
        <v>25</v>
      </c>
      <c r="R7" t="s">
        <v>26</v>
      </c>
      <c r="S7" t="s">
        <v>27</v>
      </c>
      <c r="T7" t="s">
        <v>28</v>
      </c>
      <c r="U7" t="s">
        <v>29</v>
      </c>
      <c r="V7" t="s">
        <v>30</v>
      </c>
      <c r="W7" t="s">
        <v>31</v>
      </c>
    </row>
    <row r="8" spans="1:23">
      <c r="A8"/>
      <c r="B8" t="s">
        <v>2</v>
      </c>
      <c r="C8" t="s">
        <v>2</v>
      </c>
      <c r="D8" t="s">
        <v>32</v>
      </c>
      <c r="E8" t="s">
        <v>33</v>
      </c>
      <c r="F8" t="str">
        <f>"0001214"</f>
        <v>0001214</v>
      </c>
      <c r="G8">
        <v>1</v>
      </c>
      <c r="H8" t="str">
        <f>"77820208"</f>
        <v>77820208</v>
      </c>
      <c r="I8" t="s">
        <v>34</v>
      </c>
      <c r="J8"/>
      <c r="K8">
        <v>76.27</v>
      </c>
      <c r="L8">
        <v>0.0</v>
      </c>
      <c r="M8"/>
      <c r="N8"/>
      <c r="O8">
        <v>13.73</v>
      </c>
      <c r="P8">
        <v>0.0</v>
      </c>
      <c r="Q8">
        <v>90.0</v>
      </c>
      <c r="R8"/>
      <c r="S8"/>
      <c r="T8"/>
      <c r="U8"/>
      <c r="V8"/>
      <c r="W8">
        <v>18</v>
      </c>
    </row>
    <row r="9" spans="1:23">
      <c r="A9"/>
      <c r="B9" t="s">
        <v>2</v>
      </c>
      <c r="C9" t="s">
        <v>2</v>
      </c>
      <c r="D9" t="s">
        <v>35</v>
      </c>
      <c r="E9" t="s">
        <v>36</v>
      </c>
      <c r="F9" t="str">
        <f>"0014265"</f>
        <v>0014265</v>
      </c>
      <c r="G9">
        <v>6</v>
      </c>
      <c r="H9" t="str">
        <f>"20603884788"</f>
        <v>20603884788</v>
      </c>
      <c r="I9" t="s">
        <v>37</v>
      </c>
      <c r="J9"/>
      <c r="K9">
        <v>3101.69</v>
      </c>
      <c r="L9">
        <v>0.0</v>
      </c>
      <c r="M9"/>
      <c r="N9"/>
      <c r="O9">
        <v>558.31</v>
      </c>
      <c r="P9">
        <v>0.0</v>
      </c>
      <c r="Q9">
        <v>3660.0</v>
      </c>
      <c r="R9"/>
      <c r="S9"/>
      <c r="T9"/>
      <c r="U9"/>
      <c r="V9"/>
      <c r="W9">
        <v>18</v>
      </c>
    </row>
    <row r="10" spans="1:23">
      <c r="A10"/>
      <c r="B10" t="s">
        <v>2</v>
      </c>
      <c r="C10" t="s">
        <v>2</v>
      </c>
      <c r="D10" t="s">
        <v>35</v>
      </c>
      <c r="E10" t="s">
        <v>36</v>
      </c>
      <c r="F10" t="str">
        <f>"0014266"</f>
        <v>0014266</v>
      </c>
      <c r="G10">
        <v>6</v>
      </c>
      <c r="H10" t="str">
        <f>"20402885549"</f>
        <v>20402885549</v>
      </c>
      <c r="I10" t="s">
        <v>38</v>
      </c>
      <c r="J10"/>
      <c r="K10">
        <v>4920.16</v>
      </c>
      <c r="L10">
        <v>0.0</v>
      </c>
      <c r="M10"/>
      <c r="N10"/>
      <c r="O10">
        <v>885.63</v>
      </c>
      <c r="P10">
        <v>0.0</v>
      </c>
      <c r="Q10">
        <v>5805.79</v>
      </c>
      <c r="R10"/>
      <c r="S10"/>
      <c r="T10"/>
      <c r="U10"/>
      <c r="V10"/>
      <c r="W10">
        <v>18</v>
      </c>
    </row>
    <row r="11" spans="1:23">
      <c r="A11"/>
      <c r="B11" t="s">
        <v>2</v>
      </c>
      <c r="C11" t="s">
        <v>2</v>
      </c>
      <c r="D11" t="s">
        <v>35</v>
      </c>
      <c r="E11" t="s">
        <v>36</v>
      </c>
      <c r="F11" t="str">
        <f>"0014267"</f>
        <v>0014267</v>
      </c>
      <c r="G11">
        <v>6</v>
      </c>
      <c r="H11" t="str">
        <f>"20606071630"</f>
        <v>20606071630</v>
      </c>
      <c r="I11" t="s">
        <v>39</v>
      </c>
      <c r="J11"/>
      <c r="K11">
        <v>2.71</v>
      </c>
      <c r="L11">
        <v>0.0</v>
      </c>
      <c r="M11"/>
      <c r="N11"/>
      <c r="O11">
        <v>0.49</v>
      </c>
      <c r="P11">
        <v>0.0</v>
      </c>
      <c r="Q11">
        <v>3.2</v>
      </c>
      <c r="R11"/>
      <c r="S11"/>
      <c r="T11"/>
      <c r="U11"/>
      <c r="V11"/>
      <c r="W11">
        <v>18</v>
      </c>
    </row>
    <row r="12" spans="1:23">
      <c r="A12"/>
      <c r="B12" t="s">
        <v>2</v>
      </c>
      <c r="C12" t="s">
        <v>2</v>
      </c>
      <c r="D12" t="s">
        <v>32</v>
      </c>
      <c r="E12" t="s">
        <v>33</v>
      </c>
      <c r="F12" t="str">
        <f>"0001215"</f>
        <v>0001215</v>
      </c>
      <c r="G12">
        <v>1</v>
      </c>
      <c r="H12" t="str">
        <f>"44763970"</f>
        <v>44763970</v>
      </c>
      <c r="I12" t="s">
        <v>40</v>
      </c>
      <c r="J12"/>
      <c r="K12">
        <v>22.88</v>
      </c>
      <c r="L12">
        <v>0.0</v>
      </c>
      <c r="M12"/>
      <c r="N12"/>
      <c r="O12">
        <v>4.12</v>
      </c>
      <c r="P12">
        <v>0.0</v>
      </c>
      <c r="Q12">
        <v>27.0</v>
      </c>
      <c r="R12"/>
      <c r="S12"/>
      <c r="T12"/>
      <c r="U12"/>
      <c r="V12"/>
      <c r="W12">
        <v>18</v>
      </c>
    </row>
    <row r="13" spans="1:23">
      <c r="A13"/>
      <c r="B13" t="s">
        <v>2</v>
      </c>
      <c r="C13" t="s">
        <v>2</v>
      </c>
      <c r="D13" t="s">
        <v>32</v>
      </c>
      <c r="E13" t="s">
        <v>33</v>
      </c>
      <c r="F13" t="str">
        <f>"0001216"</f>
        <v>0001216</v>
      </c>
      <c r="G13">
        <v>1</v>
      </c>
      <c r="H13" t="str">
        <f>"27432776"</f>
        <v>27432776</v>
      </c>
      <c r="I13" t="s">
        <v>41</v>
      </c>
      <c r="J13"/>
      <c r="K13">
        <v>6.1</v>
      </c>
      <c r="L13">
        <v>0.0</v>
      </c>
      <c r="M13"/>
      <c r="N13"/>
      <c r="O13">
        <v>1.1</v>
      </c>
      <c r="P13">
        <v>0.0</v>
      </c>
      <c r="Q13">
        <v>7.2</v>
      </c>
      <c r="R13"/>
      <c r="S13"/>
      <c r="T13"/>
      <c r="U13"/>
      <c r="V13"/>
      <c r="W13">
        <v>18</v>
      </c>
    </row>
    <row r="14" spans="1:23">
      <c r="A14"/>
      <c r="B14" t="s">
        <v>2</v>
      </c>
      <c r="C14" t="s">
        <v>2</v>
      </c>
      <c r="D14" t="s">
        <v>32</v>
      </c>
      <c r="E14" t="s">
        <v>33</v>
      </c>
      <c r="F14" t="str">
        <f>"0001217"</f>
        <v>0001217</v>
      </c>
      <c r="G14">
        <v>1</v>
      </c>
      <c r="H14" t="str">
        <f>"46837740"</f>
        <v>46837740</v>
      </c>
      <c r="I14" t="s">
        <v>42</v>
      </c>
      <c r="J14"/>
      <c r="K14">
        <v>21.19</v>
      </c>
      <c r="L14">
        <v>0.0</v>
      </c>
      <c r="M14"/>
      <c r="N14"/>
      <c r="O14">
        <v>3.81</v>
      </c>
      <c r="P14">
        <v>0.0</v>
      </c>
      <c r="Q14">
        <v>25.0</v>
      </c>
      <c r="R14"/>
      <c r="S14"/>
      <c r="T14"/>
      <c r="U14"/>
      <c r="V14"/>
      <c r="W14">
        <v>18</v>
      </c>
    </row>
    <row r="15" spans="1:23">
      <c r="A15"/>
      <c r="B15" t="s">
        <v>2</v>
      </c>
      <c r="C15" t="s">
        <v>2</v>
      </c>
      <c r="D15" t="s">
        <v>32</v>
      </c>
      <c r="E15" t="s">
        <v>33</v>
      </c>
      <c r="F15" t="str">
        <f>"0001218"</f>
        <v>0001218</v>
      </c>
      <c r="G15">
        <v>1</v>
      </c>
      <c r="H15" t="str">
        <f>"41909636"</f>
        <v>41909636</v>
      </c>
      <c r="I15" t="s">
        <v>43</v>
      </c>
      <c r="J15"/>
      <c r="K15">
        <v>749.15</v>
      </c>
      <c r="L15">
        <v>0.0</v>
      </c>
      <c r="M15"/>
      <c r="N15"/>
      <c r="O15">
        <v>134.85</v>
      </c>
      <c r="P15">
        <v>0.0</v>
      </c>
      <c r="Q15">
        <v>884.0</v>
      </c>
      <c r="R15"/>
      <c r="S15"/>
      <c r="T15"/>
      <c r="U15"/>
      <c r="V15"/>
      <c r="W15">
        <v>18</v>
      </c>
    </row>
    <row r="16" spans="1:23">
      <c r="A16"/>
      <c r="B16" t="s">
        <v>2</v>
      </c>
      <c r="C16" t="s">
        <v>2</v>
      </c>
      <c r="D16" t="s">
        <v>32</v>
      </c>
      <c r="E16" t="s">
        <v>33</v>
      </c>
      <c r="F16" t="str">
        <f>"0001219"</f>
        <v>0001219</v>
      </c>
      <c r="G16">
        <v>1</v>
      </c>
      <c r="H16" t="str">
        <f>"74442264"</f>
        <v>74442264</v>
      </c>
      <c r="I16" t="s">
        <v>44</v>
      </c>
      <c r="J16"/>
      <c r="K16">
        <v>14.41</v>
      </c>
      <c r="L16">
        <v>0.0</v>
      </c>
      <c r="M16"/>
      <c r="N16"/>
      <c r="O16">
        <v>2.59</v>
      </c>
      <c r="P16">
        <v>0.0</v>
      </c>
      <c r="Q16">
        <v>17.0</v>
      </c>
      <c r="R16"/>
      <c r="S16"/>
      <c r="T16"/>
      <c r="U16"/>
      <c r="V16"/>
      <c r="W16">
        <v>18</v>
      </c>
    </row>
    <row r="17" spans="1:23">
      <c r="A17"/>
      <c r="B17" t="s">
        <v>2</v>
      </c>
      <c r="C17" t="s">
        <v>2</v>
      </c>
      <c r="D17" t="s">
        <v>32</v>
      </c>
      <c r="E17" t="s">
        <v>33</v>
      </c>
      <c r="F17" t="str">
        <f>"0001220"</f>
        <v>0001220</v>
      </c>
      <c r="G17">
        <v>1</v>
      </c>
      <c r="H17" t="str">
        <f>"27427995"</f>
        <v>27427995</v>
      </c>
      <c r="I17" t="s">
        <v>45</v>
      </c>
      <c r="J17"/>
      <c r="K17">
        <v>411.86</v>
      </c>
      <c r="L17">
        <v>0.0</v>
      </c>
      <c r="M17"/>
      <c r="N17"/>
      <c r="O17">
        <v>74.14</v>
      </c>
      <c r="P17">
        <v>0.0</v>
      </c>
      <c r="Q17">
        <v>486.0</v>
      </c>
      <c r="R17"/>
      <c r="S17"/>
      <c r="T17"/>
      <c r="U17"/>
      <c r="V17"/>
      <c r="W17">
        <v>18</v>
      </c>
    </row>
    <row r="18" spans="1:23">
      <c r="A18"/>
      <c r="B18" t="s">
        <v>2</v>
      </c>
      <c r="C18" t="s">
        <v>2</v>
      </c>
      <c r="D18" t="s">
        <v>35</v>
      </c>
      <c r="E18" t="s">
        <v>36</v>
      </c>
      <c r="F18" t="str">
        <f>"0014268"</f>
        <v>0014268</v>
      </c>
      <c r="G18">
        <v>6</v>
      </c>
      <c r="H18" t="str">
        <f>"20603884788"</f>
        <v>20603884788</v>
      </c>
      <c r="I18" t="s">
        <v>37</v>
      </c>
      <c r="J18"/>
      <c r="K18">
        <v>26.69</v>
      </c>
      <c r="L18">
        <v>0.0</v>
      </c>
      <c r="M18"/>
      <c r="N18"/>
      <c r="O18">
        <v>4.81</v>
      </c>
      <c r="P18">
        <v>0.0</v>
      </c>
      <c r="Q18">
        <v>31.5</v>
      </c>
      <c r="R18"/>
      <c r="S18"/>
      <c r="T18"/>
      <c r="U18"/>
      <c r="V18"/>
      <c r="W18">
        <v>18</v>
      </c>
    </row>
    <row r="19" spans="1:23">
      <c r="A19"/>
      <c r="B19" t="s">
        <v>2</v>
      </c>
      <c r="C19" t="s">
        <v>2</v>
      </c>
      <c r="D19" t="s">
        <v>32</v>
      </c>
      <c r="E19" t="s">
        <v>33</v>
      </c>
      <c r="F19" t="str">
        <f>"0001221"</f>
        <v>0001221</v>
      </c>
      <c r="G19">
        <v>1</v>
      </c>
      <c r="H19" t="str">
        <f>"27422216"</f>
        <v>27422216</v>
      </c>
      <c r="I19" t="s">
        <v>46</v>
      </c>
      <c r="J19"/>
      <c r="K19">
        <v>199.15</v>
      </c>
      <c r="L19">
        <v>0.0</v>
      </c>
      <c r="M19"/>
      <c r="N19"/>
      <c r="O19">
        <v>35.85</v>
      </c>
      <c r="P19">
        <v>0.0</v>
      </c>
      <c r="Q19">
        <v>235.0</v>
      </c>
      <c r="R19"/>
      <c r="S19"/>
      <c r="T19"/>
      <c r="U19"/>
      <c r="V19"/>
      <c r="W19">
        <v>18</v>
      </c>
    </row>
    <row r="20" spans="1:23">
      <c r="A20"/>
      <c r="B20" t="s">
        <v>2</v>
      </c>
      <c r="C20" t="s">
        <v>2</v>
      </c>
      <c r="D20" t="s">
        <v>32</v>
      </c>
      <c r="E20" t="s">
        <v>33</v>
      </c>
      <c r="F20" t="str">
        <f>"0001222"</f>
        <v>0001222</v>
      </c>
      <c r="G20">
        <v>1</v>
      </c>
      <c r="H20" t="str">
        <f>"00455139"</f>
        <v>00455139</v>
      </c>
      <c r="I20" t="s">
        <v>47</v>
      </c>
      <c r="J20"/>
      <c r="K20">
        <v>38.14</v>
      </c>
      <c r="L20">
        <v>0.0</v>
      </c>
      <c r="M20"/>
      <c r="N20"/>
      <c r="O20">
        <v>6.86</v>
      </c>
      <c r="P20">
        <v>0.0</v>
      </c>
      <c r="Q20">
        <v>45.0</v>
      </c>
      <c r="R20"/>
      <c r="S20"/>
      <c r="T20"/>
      <c r="U20"/>
      <c r="V20"/>
      <c r="W20">
        <v>18</v>
      </c>
    </row>
    <row r="21" spans="1:23">
      <c r="A21"/>
      <c r="B21" t="s">
        <v>2</v>
      </c>
      <c r="C21" t="s">
        <v>2</v>
      </c>
      <c r="D21" t="s">
        <v>35</v>
      </c>
      <c r="E21" t="s">
        <v>36</v>
      </c>
      <c r="F21" t="str">
        <f>"0014269"</f>
        <v>0014269</v>
      </c>
      <c r="G21">
        <v>6</v>
      </c>
      <c r="H21" t="str">
        <f>"20606906065"</f>
        <v>20606906065</v>
      </c>
      <c r="I21" t="s">
        <v>48</v>
      </c>
      <c r="J21"/>
      <c r="K21">
        <v>1415.25</v>
      </c>
      <c r="L21">
        <v>0.0</v>
      </c>
      <c r="M21"/>
      <c r="N21"/>
      <c r="O21">
        <v>254.75</v>
      </c>
      <c r="P21">
        <v>0.0</v>
      </c>
      <c r="Q21">
        <v>1670.0</v>
      </c>
      <c r="R21"/>
      <c r="S21"/>
      <c r="T21"/>
      <c r="U21"/>
      <c r="V21"/>
      <c r="W21">
        <v>18</v>
      </c>
    </row>
    <row r="22" spans="1:23">
      <c r="A22"/>
      <c r="B22" t="s">
        <v>2</v>
      </c>
      <c r="C22" t="s">
        <v>2</v>
      </c>
      <c r="D22" t="s">
        <v>35</v>
      </c>
      <c r="E22" t="s">
        <v>36</v>
      </c>
      <c r="F22" t="str">
        <f>"0014270"</f>
        <v>0014270</v>
      </c>
      <c r="G22">
        <v>6</v>
      </c>
      <c r="H22" t="str">
        <f>"10755927967"</f>
        <v>10755927967</v>
      </c>
      <c r="I22" t="s">
        <v>49</v>
      </c>
      <c r="J22"/>
      <c r="K22">
        <v>1309.11</v>
      </c>
      <c r="L22">
        <v>0.0</v>
      </c>
      <c r="M22"/>
      <c r="N22"/>
      <c r="O22">
        <v>235.64</v>
      </c>
      <c r="P22">
        <v>0.0</v>
      </c>
      <c r="Q22">
        <v>1544.75</v>
      </c>
      <c r="R22"/>
      <c r="S22"/>
      <c r="T22"/>
      <c r="U22"/>
      <c r="V22"/>
      <c r="W22">
        <v>18</v>
      </c>
    </row>
    <row r="23" spans="1:23">
      <c r="A23"/>
      <c r="B23" t="s">
        <v>2</v>
      </c>
      <c r="C23" t="s">
        <v>2</v>
      </c>
      <c r="D23" t="s">
        <v>35</v>
      </c>
      <c r="E23" t="s">
        <v>36</v>
      </c>
      <c r="F23" t="str">
        <f>"0014271"</f>
        <v>0014271</v>
      </c>
      <c r="G23">
        <v>6</v>
      </c>
      <c r="H23" t="str">
        <f>"20600352181"</f>
        <v>20600352181</v>
      </c>
      <c r="I23" t="s">
        <v>50</v>
      </c>
      <c r="J23"/>
      <c r="K23">
        <v>103.39</v>
      </c>
      <c r="L23">
        <v>0.0</v>
      </c>
      <c r="M23"/>
      <c r="N23"/>
      <c r="O23">
        <v>18.61</v>
      </c>
      <c r="P23">
        <v>0.0</v>
      </c>
      <c r="Q23">
        <v>122.0</v>
      </c>
      <c r="R23"/>
      <c r="S23"/>
      <c r="T23"/>
      <c r="U23"/>
      <c r="V23"/>
      <c r="W23">
        <v>18</v>
      </c>
    </row>
    <row r="24" spans="1:23">
      <c r="A24"/>
      <c r="B24" t="s">
        <v>2</v>
      </c>
      <c r="C24" t="s">
        <v>2</v>
      </c>
      <c r="D24" t="s">
        <v>32</v>
      </c>
      <c r="E24" t="s">
        <v>33</v>
      </c>
      <c r="F24" t="str">
        <f>"0001223"</f>
        <v>0001223</v>
      </c>
      <c r="G24">
        <v>1</v>
      </c>
      <c r="H24" t="str">
        <f>"10169919"</f>
        <v>10169919</v>
      </c>
      <c r="I24" t="s">
        <v>51</v>
      </c>
      <c r="J24"/>
      <c r="K24">
        <v>40.68</v>
      </c>
      <c r="L24">
        <v>0.0</v>
      </c>
      <c r="M24"/>
      <c r="N24"/>
      <c r="O24">
        <v>7.32</v>
      </c>
      <c r="P24">
        <v>0.0</v>
      </c>
      <c r="Q24">
        <v>48.0</v>
      </c>
      <c r="R24"/>
      <c r="S24"/>
      <c r="T24"/>
      <c r="U24"/>
      <c r="V24"/>
      <c r="W24">
        <v>18</v>
      </c>
    </row>
    <row r="25" spans="1:23">
      <c r="A25"/>
      <c r="B25" t="s">
        <v>2</v>
      </c>
      <c r="C25" t="s">
        <v>2</v>
      </c>
      <c r="D25" t="s">
        <v>35</v>
      </c>
      <c r="E25" t="s">
        <v>36</v>
      </c>
      <c r="F25" t="str">
        <f>"0014272"</f>
        <v>0014272</v>
      </c>
      <c r="G25">
        <v>6</v>
      </c>
      <c r="H25" t="str">
        <f>"20402885549"</f>
        <v>20402885549</v>
      </c>
      <c r="I25" t="s">
        <v>38</v>
      </c>
      <c r="J25"/>
      <c r="K25">
        <v>6226.32</v>
      </c>
      <c r="L25">
        <v>0.0</v>
      </c>
      <c r="M25"/>
      <c r="N25"/>
      <c r="O25">
        <v>1120.74</v>
      </c>
      <c r="P25">
        <v>0.0</v>
      </c>
      <c r="Q25">
        <v>7347.06</v>
      </c>
      <c r="R25"/>
      <c r="S25"/>
      <c r="T25"/>
      <c r="U25"/>
      <c r="V25"/>
      <c r="W25"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VENTAS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2021-06-10T20:55:58+00:00</dcterms:created>
  <dcterms:modified xsi:type="dcterms:W3CDTF">2021-06-10T20:55:58+00:00</dcterms:modified>
  <dc:title>Untitled Spreadsheet</dc:title>
  <dc:description/>
  <dc:subject/>
  <cp:keywords/>
  <cp:category/>
</cp:coreProperties>
</file>